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BS" sheetId="1" r:id="rId1"/>
    <sheet name="IS" sheetId="2" r:id="rId2"/>
    <sheet name="EQUITY" sheetId="3" r:id="rId3"/>
    <sheet name="CF" sheetId="4" r:id="rId4"/>
  </sheets>
  <definedNames>
    <definedName name="_xlnm.Print_Area" localSheetId="0">'BS'!$A$1:$G$55</definedName>
    <definedName name="_xlnm.Print_Area" localSheetId="3">'CF'!$A$1:$F$71</definedName>
    <definedName name="_xlnm.Print_Area" localSheetId="2">'EQUITY'!$A:$IV</definedName>
  </definedNames>
  <calcPr fullCalcOnLoad="1"/>
</workbook>
</file>

<file path=xl/sharedStrings.xml><?xml version="1.0" encoding="utf-8"?>
<sst xmlns="http://schemas.openxmlformats.org/spreadsheetml/2006/main" count="159" uniqueCount="126">
  <si>
    <t>Condensed consolidated income statements</t>
  </si>
  <si>
    <t>3 months ended</t>
  </si>
  <si>
    <t>RM'000</t>
  </si>
  <si>
    <t>Revenue</t>
  </si>
  <si>
    <t>Operating profit</t>
  </si>
  <si>
    <t>Interest expense</t>
  </si>
  <si>
    <t>Interest income</t>
  </si>
  <si>
    <t>Profit before taxation</t>
  </si>
  <si>
    <t>Tax expenses</t>
  </si>
  <si>
    <t>Profit after taxation</t>
  </si>
  <si>
    <t>Net profit for the period</t>
  </si>
  <si>
    <t>Basic earnings per ordinary share (sen)</t>
  </si>
  <si>
    <t>Diluted earnings per ordinary share (sen)</t>
  </si>
  <si>
    <t>Net current assets</t>
  </si>
  <si>
    <t>Taxation</t>
  </si>
  <si>
    <t>Borrowings</t>
  </si>
  <si>
    <t>Trade and other payables</t>
  </si>
  <si>
    <t>Current liabilities</t>
  </si>
  <si>
    <t>Trade and other receivables</t>
  </si>
  <si>
    <t>Inventories</t>
  </si>
  <si>
    <t>Current assets</t>
  </si>
  <si>
    <t>Property, plant and equipment</t>
  </si>
  <si>
    <t>31 December 2001</t>
  </si>
  <si>
    <t>Financed by:</t>
  </si>
  <si>
    <t>Capital and reserves</t>
  </si>
  <si>
    <t>Share capital</t>
  </si>
  <si>
    <t>Minority shareholders' interests</t>
  </si>
  <si>
    <t>Long term and deferred liabilities</t>
  </si>
  <si>
    <t>Deferred taxation</t>
  </si>
  <si>
    <t>Retirement benefits</t>
  </si>
  <si>
    <t>Condensed consolidated cash flow statement</t>
  </si>
  <si>
    <t>Net cash inflow from operating activities</t>
  </si>
  <si>
    <t>Net cash outflow from investing activities</t>
  </si>
  <si>
    <t>Cash and cash equivalent at 1 January</t>
  </si>
  <si>
    <t>Dividends</t>
  </si>
  <si>
    <t>At 1 January 2002</t>
  </si>
  <si>
    <t>Total</t>
  </si>
  <si>
    <t>Retained profits</t>
  </si>
  <si>
    <t>Condensed consolidated statement of changes in equity</t>
  </si>
  <si>
    <t>Share premium</t>
  </si>
  <si>
    <t>Reserve on consolidation</t>
  </si>
  <si>
    <t>Non-distributable</t>
  </si>
  <si>
    <t>Share</t>
  </si>
  <si>
    <t>Reserve on</t>
  </si>
  <si>
    <t>consolidation</t>
  </si>
  <si>
    <t>Condensed consolidated balance sheet</t>
  </si>
  <si>
    <t>Other investment</t>
  </si>
  <si>
    <t>Other payables</t>
  </si>
  <si>
    <t>profits</t>
  </si>
  <si>
    <t xml:space="preserve">Retained </t>
  </si>
  <si>
    <t>Net reserve on consolidation</t>
  </si>
  <si>
    <t>At 1 January 2001</t>
  </si>
  <si>
    <t>Cash flows from operating activities</t>
  </si>
  <si>
    <t>Adjustment for:</t>
  </si>
  <si>
    <t>Depreciation</t>
  </si>
  <si>
    <t>Dividend income</t>
  </si>
  <si>
    <t>Interest expenses</t>
  </si>
  <si>
    <t>Operating profit before working capital changes</t>
  </si>
  <si>
    <t>Interest paid</t>
  </si>
  <si>
    <t>Income tax paid</t>
  </si>
  <si>
    <t>Cash flows from investing activities</t>
  </si>
  <si>
    <t>Plantation development expenditure incurred</t>
  </si>
  <si>
    <t>Interest received</t>
  </si>
  <si>
    <t>Dividend received</t>
  </si>
  <si>
    <t>Cash flows from financing activities</t>
  </si>
  <si>
    <t>Dividends paid</t>
  </si>
  <si>
    <t xml:space="preserve">Profit before taxation </t>
  </si>
  <si>
    <t>Purchase of property, plants and equipment</t>
  </si>
  <si>
    <t>Proceeds from disposal of property, plant and equipment</t>
  </si>
  <si>
    <t>Proceeds from bankers' acceptances (net of repayments)</t>
  </si>
  <si>
    <t>Cost of sales</t>
  </si>
  <si>
    <t>Gross Profit</t>
  </si>
  <si>
    <t>Distribution costs</t>
  </si>
  <si>
    <t>Administrative expenses</t>
  </si>
  <si>
    <t>Other operating income</t>
  </si>
  <si>
    <t>amortised during the period</t>
  </si>
  <si>
    <t>Hire purchase interest paid</t>
  </si>
  <si>
    <t>Investment income</t>
  </si>
  <si>
    <t>Distributable</t>
  </si>
  <si>
    <t>(Increase)/Decrease in working capital:</t>
  </si>
  <si>
    <r>
      <t xml:space="preserve">TA ANN HOLDINGS BERHAD </t>
    </r>
    <r>
      <rPr>
        <b/>
        <sz val="9"/>
        <rFont val="Arial"/>
        <family val="2"/>
      </rPr>
      <t>(Company No.419232-K)</t>
    </r>
  </si>
  <si>
    <t>Deposit, cash and bank balances</t>
  </si>
  <si>
    <t>Shareholders' funds</t>
  </si>
  <si>
    <t>Investment in associated company</t>
  </si>
  <si>
    <r>
      <t>TA ANN HOLDINGS BERHAD</t>
    </r>
    <r>
      <rPr>
        <b/>
        <sz val="9"/>
        <rFont val="Arial"/>
        <family val="2"/>
      </rPr>
      <t xml:space="preserve"> (Company No.419232-K)</t>
    </r>
  </si>
  <si>
    <t>capital</t>
  </si>
  <si>
    <t>premium</t>
  </si>
  <si>
    <t>Cash generated from operations</t>
  </si>
  <si>
    <t>Net cash outflow from financing activities</t>
  </si>
  <si>
    <t>Net decrease in cash and cash equivalents</t>
  </si>
  <si>
    <r>
      <t>TA ANN HOLDINGS BERHAD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(Company No.419232-K)</t>
    </r>
  </si>
  <si>
    <t xml:space="preserve">Note: There are no comparative figures as this is the first interim financial report prepared in </t>
  </si>
  <si>
    <t xml:space="preserve">         accordance with MASB 26 Interim Financial Reporting.</t>
  </si>
  <si>
    <t>The notes set out on pages 5 to 10 form an integral part of, and, should be read in conjunction with, this interim financial report.</t>
  </si>
  <si>
    <t>The condensed consolidated cash flow statement should be read in conjunction with the Annual Financial Report for the year ended 31 December 2001.</t>
  </si>
  <si>
    <t>The condensed consolidated statement of changes in equity should be read in conjunction with the Annual Financial Report for the year ended 31 December 2001.</t>
  </si>
  <si>
    <t>The condensed consolidated income statements should be read in conjunction with the Annual Financial Report for the year ended 31 December 2001.</t>
  </si>
  <si>
    <t>The condensed consolidated balance sheet should be read in conjunction with the Annual Financial Report for the year ended 31 December 2001.</t>
  </si>
  <si>
    <t>At 31 December 2002</t>
  </si>
  <si>
    <t>31 December 2002</t>
  </si>
  <si>
    <t>For the period ended 31 December 2002</t>
  </si>
  <si>
    <t>31 December</t>
  </si>
  <si>
    <t>12 months ended</t>
  </si>
  <si>
    <t>For the year ended 31 December 2002</t>
  </si>
  <si>
    <t>At 31 December 2001</t>
  </si>
  <si>
    <t>Net profit for the year</t>
  </si>
  <si>
    <t>recognised during the year</t>
  </si>
  <si>
    <t>Cash and cash equivalent at 31 December</t>
  </si>
  <si>
    <t>Loss/ (Gain) on disposal of property, plant and equipment</t>
  </si>
  <si>
    <t>Provision for retirement benefit</t>
  </si>
  <si>
    <t>Payment of land premium</t>
  </si>
  <si>
    <t>Repayment of hire purchase loan and deposits</t>
  </si>
  <si>
    <t xml:space="preserve">Proceeds from issuance of shares under ESOS </t>
  </si>
  <si>
    <t>Proceeds from issuance of shares to minority shareholders</t>
  </si>
  <si>
    <t>Dividend payable</t>
  </si>
  <si>
    <t xml:space="preserve">Issuance of shares under ESOS </t>
  </si>
  <si>
    <t>Goodwill written off</t>
  </si>
  <si>
    <t>Goodwill arising from acquisition</t>
  </si>
  <si>
    <t>of a subsidiary</t>
  </si>
  <si>
    <t>Amortisation of plantation development expenditure</t>
  </si>
  <si>
    <t>Allowance for diminution in value in investment</t>
  </si>
  <si>
    <t>Amortisation of goodwill on acquisition</t>
  </si>
  <si>
    <t>of an associate</t>
  </si>
  <si>
    <t>Share of profit of an associate</t>
  </si>
  <si>
    <t>Investment in an associate</t>
  </si>
  <si>
    <t>Minority interests - share of (profit)/ loss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</si>
</sst>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 quotePrefix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4" xfId="0" applyBorder="1" applyAlignment="1">
      <alignment/>
    </xf>
    <xf numFmtId="0" fontId="0" fillId="0" borderId="2" xfId="0" applyBorder="1" applyAlignment="1">
      <alignment horizontal="left"/>
    </xf>
    <xf numFmtId="15" fontId="1" fillId="0" borderId="0" xfId="0" applyNumberFormat="1" applyFont="1" applyAlignment="1" quotePrefix="1">
      <alignment horizontal="right"/>
    </xf>
    <xf numFmtId="41" fontId="0" fillId="0" borderId="5" xfId="0" applyNumberFormat="1" applyBorder="1" applyAlignment="1">
      <alignment/>
    </xf>
    <xf numFmtId="41" fontId="0" fillId="0" borderId="6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8" xfId="0" applyNumberFormat="1" applyBorder="1" applyAlignment="1">
      <alignment/>
    </xf>
    <xf numFmtId="41" fontId="0" fillId="0" borderId="9" xfId="0" applyNumberFormat="1" applyBorder="1" applyAlignment="1">
      <alignment/>
    </xf>
    <xf numFmtId="41" fontId="0" fillId="0" borderId="10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11" xfId="0" applyNumberFormat="1" applyBorder="1" applyAlignment="1">
      <alignment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left"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41" fontId="0" fillId="0" borderId="0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41" fontId="0" fillId="0" borderId="12" xfId="0" applyNumberFormat="1" applyFont="1" applyBorder="1" applyAlignment="1">
      <alignment/>
    </xf>
    <xf numFmtId="43" fontId="0" fillId="0" borderId="13" xfId="0" applyNumberFormat="1" applyFont="1" applyBorder="1" applyAlignment="1">
      <alignment/>
    </xf>
    <xf numFmtId="43" fontId="0" fillId="0" borderId="13" xfId="0" applyNumberFormat="1" applyFont="1" applyBorder="1" applyAlignment="1">
      <alignment horizontal="right"/>
    </xf>
    <xf numFmtId="0" fontId="1" fillId="0" borderId="0" xfId="0" applyFont="1" applyBorder="1" applyAlignment="1" quotePrefix="1">
      <alignment/>
    </xf>
    <xf numFmtId="0" fontId="1" fillId="0" borderId="14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41" fontId="0" fillId="0" borderId="0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16" xfId="0" applyNumberFormat="1" applyBorder="1" applyAlignment="1">
      <alignment/>
    </xf>
    <xf numFmtId="41" fontId="0" fillId="0" borderId="17" xfId="0" applyNumberFormat="1" applyBorder="1" applyAlignment="1">
      <alignment/>
    </xf>
    <xf numFmtId="0" fontId="5" fillId="0" borderId="0" xfId="0" applyFont="1" applyAlignment="1">
      <alignment/>
    </xf>
    <xf numFmtId="41" fontId="0" fillId="0" borderId="12" xfId="0" applyNumberFormat="1" applyBorder="1" applyAlignment="1">
      <alignment/>
    </xf>
    <xf numFmtId="0" fontId="0" fillId="0" borderId="0" xfId="0" applyAlignment="1">
      <alignment/>
    </xf>
    <xf numFmtId="41" fontId="0" fillId="0" borderId="3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0" borderId="14" xfId="0" applyFont="1" applyBorder="1" applyAlignment="1">
      <alignment horizontal="right"/>
    </xf>
    <xf numFmtId="49" fontId="1" fillId="0" borderId="0" xfId="0" applyNumberFormat="1" applyFont="1" applyBorder="1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5</xdr:row>
      <xdr:rowOff>85725</xdr:rowOff>
    </xdr:from>
    <xdr:to>
      <xdr:col>2</xdr:col>
      <xdr:colOff>742950</xdr:colOff>
      <xdr:row>5</xdr:row>
      <xdr:rowOff>85725</xdr:rowOff>
    </xdr:to>
    <xdr:sp>
      <xdr:nvSpPr>
        <xdr:cNvPr id="1" name="Line 4"/>
        <xdr:cNvSpPr>
          <a:spLocks/>
        </xdr:cNvSpPr>
      </xdr:nvSpPr>
      <xdr:spPr>
        <a:xfrm>
          <a:off x="2133600" y="9239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5</xdr:row>
      <xdr:rowOff>76200</xdr:rowOff>
    </xdr:from>
    <xdr:to>
      <xdr:col>4</xdr:col>
      <xdr:colOff>819150</xdr:colOff>
      <xdr:row>5</xdr:row>
      <xdr:rowOff>76200</xdr:rowOff>
    </xdr:to>
    <xdr:sp>
      <xdr:nvSpPr>
        <xdr:cNvPr id="2" name="Line 5"/>
        <xdr:cNvSpPr>
          <a:spLocks/>
        </xdr:cNvSpPr>
      </xdr:nvSpPr>
      <xdr:spPr>
        <a:xfrm>
          <a:off x="3914775" y="9144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4.7109375" style="1" customWidth="1"/>
    <col min="2" max="2" width="33.140625" style="0" customWidth="1"/>
    <col min="3" max="3" width="2.8515625" style="0" customWidth="1"/>
    <col min="4" max="4" width="13.7109375" style="0" customWidth="1"/>
    <col min="5" max="5" width="9.28125" style="0" customWidth="1"/>
    <col min="6" max="6" width="13.7109375" style="0" customWidth="1"/>
  </cols>
  <sheetData>
    <row r="1" ht="15">
      <c r="A1" s="46" t="s">
        <v>80</v>
      </c>
    </row>
    <row r="3" ht="12.75">
      <c r="A3" s="2" t="s">
        <v>45</v>
      </c>
    </row>
    <row r="4" ht="12.75">
      <c r="A4" s="1" t="s">
        <v>98</v>
      </c>
    </row>
    <row r="5" spans="1:7" ht="12.75">
      <c r="A5" s="7"/>
      <c r="B5" s="14"/>
      <c r="C5" s="14"/>
      <c r="D5" s="14"/>
      <c r="E5" s="14"/>
      <c r="F5" s="14"/>
      <c r="G5" s="6"/>
    </row>
    <row r="6" spans="4:6" ht="12.75">
      <c r="D6" s="23" t="s">
        <v>99</v>
      </c>
      <c r="E6" s="23"/>
      <c r="F6" s="13" t="s">
        <v>22</v>
      </c>
    </row>
    <row r="7" spans="1:6" ht="13.5" thickBot="1">
      <c r="A7" s="22"/>
      <c r="B7" s="15"/>
      <c r="C7" s="15"/>
      <c r="D7" s="16" t="s">
        <v>2</v>
      </c>
      <c r="E7" s="16"/>
      <c r="F7" s="16" t="s">
        <v>2</v>
      </c>
    </row>
    <row r="9" spans="1:6" ht="12.75">
      <c r="A9" s="2" t="s">
        <v>21</v>
      </c>
      <c r="B9" s="9"/>
      <c r="C9" s="9"/>
      <c r="D9" s="10">
        <v>206133</v>
      </c>
      <c r="E9" s="10"/>
      <c r="F9" s="10">
        <v>172817</v>
      </c>
    </row>
    <row r="10" spans="1:6" ht="12.75">
      <c r="A10" s="2" t="s">
        <v>124</v>
      </c>
      <c r="B10" s="9"/>
      <c r="C10" s="9"/>
      <c r="D10" s="10">
        <v>930</v>
      </c>
      <c r="E10" s="10"/>
      <c r="F10" s="10">
        <v>0</v>
      </c>
    </row>
    <row r="11" spans="1:6" ht="12.75">
      <c r="A11" s="8" t="s">
        <v>46</v>
      </c>
      <c r="B11" s="12"/>
      <c r="C11" s="12"/>
      <c r="D11" s="11">
        <v>3117</v>
      </c>
      <c r="E11" s="11"/>
      <c r="F11" s="11">
        <v>3500</v>
      </c>
    </row>
    <row r="12" spans="4:6" ht="21.75" customHeight="1">
      <c r="D12" s="10">
        <f>SUM(D9:D11)</f>
        <v>210180</v>
      </c>
      <c r="E12" s="10"/>
      <c r="F12" s="10">
        <f>SUM(F9:F11)</f>
        <v>176317</v>
      </c>
    </row>
    <row r="13" spans="4:6" ht="12.75">
      <c r="D13" s="10"/>
      <c r="E13" s="10"/>
      <c r="F13" s="10"/>
    </row>
    <row r="14" spans="4:6" ht="12.75">
      <c r="D14" s="10"/>
      <c r="E14" s="10"/>
      <c r="F14" s="10"/>
    </row>
    <row r="15" spans="1:6" ht="12.75">
      <c r="A15" s="2" t="s">
        <v>20</v>
      </c>
      <c r="D15" s="24"/>
      <c r="E15" s="55"/>
      <c r="F15" s="25"/>
    </row>
    <row r="16" spans="2:6" ht="12.75">
      <c r="B16" t="s">
        <v>19</v>
      </c>
      <c r="D16" s="26">
        <v>31562</v>
      </c>
      <c r="E16" s="55"/>
      <c r="F16" s="27">
        <v>25017</v>
      </c>
    </row>
    <row r="17" spans="2:6" ht="12.75">
      <c r="B17" t="s">
        <v>18</v>
      </c>
      <c r="D17" s="26">
        <v>56206</v>
      </c>
      <c r="E17" s="55"/>
      <c r="F17" s="27">
        <f>14182+2820+915</f>
        <v>17917</v>
      </c>
    </row>
    <row r="18" spans="1:6" ht="12.75">
      <c r="A18" s="7"/>
      <c r="B18" s="14" t="s">
        <v>81</v>
      </c>
      <c r="C18" s="14"/>
      <c r="D18" s="28">
        <v>87233</v>
      </c>
      <c r="E18" s="55"/>
      <c r="F18" s="27">
        <f>81009+18990</f>
        <v>99999</v>
      </c>
    </row>
    <row r="19" spans="1:6" ht="21.75" customHeight="1">
      <c r="A19" s="18"/>
      <c r="B19" s="19"/>
      <c r="C19" s="19"/>
      <c r="D19" s="32">
        <f>+D16+D17+D18</f>
        <v>175001</v>
      </c>
      <c r="E19" s="56"/>
      <c r="F19" s="29">
        <f>+F16+F17+F18</f>
        <v>142933</v>
      </c>
    </row>
    <row r="20" spans="4:6" ht="12.75">
      <c r="D20" s="26"/>
      <c r="E20" s="55"/>
      <c r="F20" s="27"/>
    </row>
    <row r="21" spans="1:6" ht="12.75">
      <c r="A21" s="2" t="s">
        <v>17</v>
      </c>
      <c r="D21" s="26"/>
      <c r="E21" s="55"/>
      <c r="F21" s="27"/>
    </row>
    <row r="22" spans="2:6" ht="12.75">
      <c r="B22" t="s">
        <v>16</v>
      </c>
      <c r="D22" s="26">
        <v>34267</v>
      </c>
      <c r="E22" s="55"/>
      <c r="F22" s="27">
        <f>17883+13776</f>
        <v>31659</v>
      </c>
    </row>
    <row r="23" spans="2:6" ht="12.75">
      <c r="B23" t="s">
        <v>15</v>
      </c>
      <c r="D23" s="26">
        <v>32509</v>
      </c>
      <c r="E23" s="55"/>
      <c r="F23" s="27">
        <v>22538</v>
      </c>
    </row>
    <row r="24" spans="2:6" ht="12.75">
      <c r="B24" t="s">
        <v>114</v>
      </c>
      <c r="D24" s="26">
        <v>10975</v>
      </c>
      <c r="E24" s="55"/>
      <c r="F24" s="27">
        <v>0</v>
      </c>
    </row>
    <row r="25" spans="1:6" ht="12.75">
      <c r="A25" s="7"/>
      <c r="B25" s="14" t="s">
        <v>14</v>
      </c>
      <c r="C25" s="14"/>
      <c r="D25" s="28">
        <v>440</v>
      </c>
      <c r="E25" s="55"/>
      <c r="F25" s="27">
        <v>2760</v>
      </c>
    </row>
    <row r="26" spans="4:6" ht="21.75" customHeight="1">
      <c r="D26" s="32">
        <f>SUM(D22:D25)</f>
        <v>78191</v>
      </c>
      <c r="E26" s="56"/>
      <c r="F26" s="29">
        <f>+F22+F23+F25</f>
        <v>56957</v>
      </c>
    </row>
    <row r="27" spans="4:6" ht="12.75">
      <c r="D27" s="10"/>
      <c r="E27" s="10"/>
      <c r="F27" s="10"/>
    </row>
    <row r="28" spans="1:6" ht="12.75">
      <c r="A28" s="47" t="s">
        <v>13</v>
      </c>
      <c r="B28" s="14"/>
      <c r="C28" s="14"/>
      <c r="D28" s="11">
        <f>+D19-D26</f>
        <v>96810</v>
      </c>
      <c r="E28" s="11"/>
      <c r="F28" s="11">
        <f>+F19-F26</f>
        <v>85976</v>
      </c>
    </row>
    <row r="29" spans="4:6" ht="12.75">
      <c r="D29" s="10"/>
      <c r="E29" s="10"/>
      <c r="F29" s="10"/>
    </row>
    <row r="30" spans="1:6" ht="13.5" thickBot="1">
      <c r="A30" s="22"/>
      <c r="B30" s="15"/>
      <c r="C30" s="15"/>
      <c r="D30" s="30">
        <f>+D12+D28</f>
        <v>306990</v>
      </c>
      <c r="E30" s="30"/>
      <c r="F30" s="30">
        <f>+F12+F28</f>
        <v>262293</v>
      </c>
    </row>
    <row r="32" ht="12.75">
      <c r="A32" s="2" t="s">
        <v>23</v>
      </c>
    </row>
    <row r="33" ht="12.75">
      <c r="A33" s="2"/>
    </row>
    <row r="34" ht="12.75">
      <c r="A34" s="2" t="s">
        <v>24</v>
      </c>
    </row>
    <row r="35" ht="12.75">
      <c r="A35" s="2"/>
    </row>
    <row r="36" spans="2:6" ht="12.75">
      <c r="B36" t="s">
        <v>25</v>
      </c>
      <c r="D36" s="10">
        <v>101617</v>
      </c>
      <c r="E36" s="10"/>
      <c r="F36" s="10">
        <v>100000</v>
      </c>
    </row>
    <row r="37" spans="2:6" ht="12.75">
      <c r="B37" t="s">
        <v>39</v>
      </c>
      <c r="D37" s="10">
        <v>64472</v>
      </c>
      <c r="E37" s="10"/>
      <c r="F37" s="10">
        <v>58810</v>
      </c>
    </row>
    <row r="38" spans="2:6" ht="12.75">
      <c r="B38" t="s">
        <v>40</v>
      </c>
      <c r="D38" s="10">
        <v>0</v>
      </c>
      <c r="E38" s="10"/>
      <c r="F38" s="10">
        <v>3861</v>
      </c>
    </row>
    <row r="39" spans="1:6" ht="12.75">
      <c r="A39" s="7"/>
      <c r="B39" s="14" t="s">
        <v>37</v>
      </c>
      <c r="C39" s="14"/>
      <c r="D39" s="11">
        <v>137916</v>
      </c>
      <c r="E39" s="11"/>
      <c r="F39" s="11">
        <v>95537</v>
      </c>
    </row>
    <row r="40" spans="1:6" ht="21.75" customHeight="1">
      <c r="A40" s="2" t="s">
        <v>82</v>
      </c>
      <c r="D40" s="10">
        <f>SUM(D36:D39)</f>
        <v>304005</v>
      </c>
      <c r="E40" s="10"/>
      <c r="F40" s="10">
        <f>SUM(F36:F39)</f>
        <v>258208</v>
      </c>
    </row>
    <row r="41" spans="4:6" ht="12.75">
      <c r="D41" s="10"/>
      <c r="E41" s="10"/>
      <c r="F41" s="10"/>
    </row>
    <row r="42" spans="1:6" ht="12.75">
      <c r="A42" s="2" t="s">
        <v>26</v>
      </c>
      <c r="D42" s="10">
        <v>975</v>
      </c>
      <c r="E42" s="10"/>
      <c r="F42" s="10">
        <v>942</v>
      </c>
    </row>
    <row r="43" spans="4:6" ht="12.75">
      <c r="D43" s="10"/>
      <c r="E43" s="10"/>
      <c r="F43" s="10"/>
    </row>
    <row r="44" spans="1:6" ht="12.75">
      <c r="A44" s="2" t="s">
        <v>27</v>
      </c>
      <c r="D44" s="10"/>
      <c r="E44" s="10"/>
      <c r="F44" s="10"/>
    </row>
    <row r="45" spans="1:6" ht="12.75">
      <c r="A45" s="2"/>
      <c r="D45" s="10"/>
      <c r="E45" s="10"/>
      <c r="F45" s="10"/>
    </row>
    <row r="46" spans="2:6" ht="12.75">
      <c r="B46" t="s">
        <v>47</v>
      </c>
      <c r="D46" s="54">
        <v>56</v>
      </c>
      <c r="E46" s="53"/>
      <c r="F46" s="54">
        <v>112</v>
      </c>
    </row>
    <row r="47" spans="2:6" ht="12.75">
      <c r="B47" t="s">
        <v>28</v>
      </c>
      <c r="D47" s="55">
        <v>1</v>
      </c>
      <c r="E47" s="53"/>
      <c r="F47" s="55">
        <v>2</v>
      </c>
    </row>
    <row r="48" spans="2:6" ht="12.75">
      <c r="B48" t="s">
        <v>15</v>
      </c>
      <c r="D48" s="55">
        <v>510</v>
      </c>
      <c r="E48" s="53"/>
      <c r="F48" s="55">
        <v>3029</v>
      </c>
    </row>
    <row r="49" spans="2:6" ht="12.75">
      <c r="B49" t="s">
        <v>29</v>
      </c>
      <c r="D49" s="55">
        <v>1443</v>
      </c>
      <c r="E49" s="53"/>
      <c r="F49" s="55">
        <v>0</v>
      </c>
    </row>
    <row r="50" spans="1:6" ht="21.75" customHeight="1">
      <c r="A50" s="18"/>
      <c r="B50" s="19"/>
      <c r="C50" s="19"/>
      <c r="D50" s="56">
        <f>SUM(D46:D49)</f>
        <v>2010</v>
      </c>
      <c r="E50" s="60"/>
      <c r="F50" s="56">
        <f>SUM(F46:F49)</f>
        <v>3143</v>
      </c>
    </row>
    <row r="51" spans="1:6" ht="21.75" customHeight="1" thickBot="1">
      <c r="A51" s="20"/>
      <c r="B51" s="21"/>
      <c r="C51" s="21"/>
      <c r="D51" s="31">
        <f>+D40+D42+D50</f>
        <v>306990</v>
      </c>
      <c r="E51" s="31"/>
      <c r="F51" s="31">
        <f>+F40+F42+F50</f>
        <v>262293</v>
      </c>
    </row>
    <row r="53" spans="1:6" ht="26.25" customHeight="1">
      <c r="A53" s="61" t="s">
        <v>93</v>
      </c>
      <c r="B53" s="62"/>
      <c r="C53" s="62"/>
      <c r="D53" s="62"/>
      <c r="E53" s="62"/>
      <c r="F53" s="62"/>
    </row>
    <row r="55" spans="1:6" ht="26.25" customHeight="1">
      <c r="A55" s="61" t="s">
        <v>97</v>
      </c>
      <c r="B55" s="62"/>
      <c r="C55" s="62"/>
      <c r="D55" s="62"/>
      <c r="E55" s="62"/>
      <c r="F55" s="62"/>
    </row>
  </sheetData>
  <mergeCells count="2">
    <mergeCell ref="A53:F53"/>
    <mergeCell ref="A55:F55"/>
  </mergeCells>
  <printOptions horizontalCentered="1" verticalCentered="1"/>
  <pageMargins left="0.75" right="0.75" top="0.5" bottom="0" header="0.5" footer="0.5"/>
  <pageSetup horizontalDpi="600" verticalDpi="600" orientation="portrait" paperSize="9" scale="9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9">
      <selection activeCell="A24" sqref="A24"/>
    </sheetView>
  </sheetViews>
  <sheetFormatPr defaultColWidth="9.140625" defaultRowHeight="12.75"/>
  <cols>
    <col min="1" max="1" width="1.8515625" style="1" customWidth="1"/>
    <col min="2" max="2" width="36.28125" style="1" customWidth="1"/>
    <col min="3" max="6" width="13.7109375" style="0" customWidth="1"/>
  </cols>
  <sheetData>
    <row r="1" ht="15">
      <c r="A1" s="46" t="s">
        <v>84</v>
      </c>
    </row>
    <row r="3" spans="1:2" s="4" customFormat="1" ht="19.5" customHeight="1">
      <c r="A3" s="3" t="s">
        <v>0</v>
      </c>
      <c r="B3" s="3"/>
    </row>
    <row r="4" ht="12.75">
      <c r="A4" s="1" t="s">
        <v>100</v>
      </c>
    </row>
    <row r="6" spans="1:6" s="9" customFormat="1" ht="12.75">
      <c r="A6" s="48"/>
      <c r="B6" s="48"/>
      <c r="C6" s="63" t="s">
        <v>1</v>
      </c>
      <c r="D6" s="63"/>
      <c r="E6" s="63" t="s">
        <v>102</v>
      </c>
      <c r="F6" s="63"/>
    </row>
    <row r="7" spans="1:6" s="9" customFormat="1" ht="12.75">
      <c r="A7" s="37"/>
      <c r="B7" s="37"/>
      <c r="C7" s="64" t="s">
        <v>101</v>
      </c>
      <c r="D7" s="65"/>
      <c r="E7" s="64" t="s">
        <v>101</v>
      </c>
      <c r="F7" s="65"/>
    </row>
    <row r="8" spans="1:6" s="9" customFormat="1" ht="12.75">
      <c r="A8" s="37"/>
      <c r="B8" s="37"/>
      <c r="C8" s="49">
        <v>2002</v>
      </c>
      <c r="D8" s="49">
        <v>2001</v>
      </c>
      <c r="E8" s="49">
        <v>2002</v>
      </c>
      <c r="F8" s="49">
        <v>2001</v>
      </c>
    </row>
    <row r="9" spans="1:6" s="9" customFormat="1" ht="12.75">
      <c r="A9" s="8"/>
      <c r="B9" s="8"/>
      <c r="C9" s="50" t="s">
        <v>2</v>
      </c>
      <c r="D9" s="50" t="s">
        <v>2</v>
      </c>
      <c r="E9" s="50" t="s">
        <v>2</v>
      </c>
      <c r="F9" s="50" t="s">
        <v>2</v>
      </c>
    </row>
    <row r="11" spans="1:6" s="9" customFormat="1" ht="19.5" customHeight="1">
      <c r="A11" s="37" t="s">
        <v>3</v>
      </c>
      <c r="B11" s="37"/>
      <c r="C11" s="38">
        <v>80010</v>
      </c>
      <c r="D11" s="38">
        <v>62416</v>
      </c>
      <c r="E11" s="38">
        <v>295645</v>
      </c>
      <c r="F11" s="38">
        <v>256552</v>
      </c>
    </row>
    <row r="12" spans="1:6" s="9" customFormat="1" ht="19.5" customHeight="1">
      <c r="A12" s="47" t="s">
        <v>70</v>
      </c>
      <c r="B12" s="47"/>
      <c r="C12" s="39">
        <f>-56292+765+16</f>
        <v>-55511</v>
      </c>
      <c r="D12" s="39">
        <v>-47971</v>
      </c>
      <c r="E12" s="39">
        <v>-209098</v>
      </c>
      <c r="F12" s="39">
        <v>-189511</v>
      </c>
    </row>
    <row r="13" spans="1:6" ht="19.5" customHeight="1">
      <c r="A13" s="2" t="s">
        <v>71</v>
      </c>
      <c r="B13" s="2"/>
      <c r="C13" s="36">
        <f>+C11+C12</f>
        <v>24499</v>
      </c>
      <c r="D13" s="36">
        <f>+D11+D12</f>
        <v>14445</v>
      </c>
      <c r="E13" s="36">
        <f>+E11+E12</f>
        <v>86547</v>
      </c>
      <c r="F13" s="36">
        <f>+F11+F12</f>
        <v>67041</v>
      </c>
    </row>
    <row r="14" spans="1:6" ht="19.5" customHeight="1">
      <c r="A14" s="5" t="s">
        <v>74</v>
      </c>
      <c r="B14" s="5"/>
      <c r="C14" s="38">
        <f>616-225</f>
        <v>391</v>
      </c>
      <c r="D14" s="38">
        <v>385</v>
      </c>
      <c r="E14" s="38">
        <v>1419</v>
      </c>
      <c r="F14" s="38">
        <v>1079</v>
      </c>
    </row>
    <row r="15" spans="1:6" ht="19.5" customHeight="1">
      <c r="A15" s="1" t="s">
        <v>72</v>
      </c>
      <c r="C15" s="36">
        <v>-1883</v>
      </c>
      <c r="D15" s="36">
        <v>-2092</v>
      </c>
      <c r="E15" s="36">
        <v>-8501</v>
      </c>
      <c r="F15" s="36">
        <v>-11737</v>
      </c>
    </row>
    <row r="16" spans="1:6" ht="19.5" customHeight="1">
      <c r="A16" s="7" t="s">
        <v>73</v>
      </c>
      <c r="B16" s="7"/>
      <c r="C16" s="39">
        <f>-3507-383</f>
        <v>-3890</v>
      </c>
      <c r="D16" s="39">
        <v>-2038</v>
      </c>
      <c r="E16" s="39">
        <f>-12772-383</f>
        <v>-13155</v>
      </c>
      <c r="F16" s="39">
        <v>-9096</v>
      </c>
    </row>
    <row r="17" spans="1:6" s="9" customFormat="1" ht="19.5" customHeight="1">
      <c r="A17" s="2" t="s">
        <v>4</v>
      </c>
      <c r="B17" s="2"/>
      <c r="C17" s="36">
        <f>SUM(C13:C16)</f>
        <v>19117</v>
      </c>
      <c r="D17" s="36">
        <f>SUM(D13:D16)</f>
        <v>10700</v>
      </c>
      <c r="E17" s="36">
        <f>SUM(E13:E16)</f>
        <v>66310</v>
      </c>
      <c r="F17" s="36">
        <f>SUM(F13:F16)</f>
        <v>47287</v>
      </c>
    </row>
    <row r="18" spans="1:6" ht="19.5" customHeight="1">
      <c r="A18" s="1" t="s">
        <v>77</v>
      </c>
      <c r="C18" s="36">
        <v>610</v>
      </c>
      <c r="D18" s="36">
        <v>821</v>
      </c>
      <c r="E18" s="36">
        <v>2648</v>
      </c>
      <c r="F18" s="36">
        <v>3295</v>
      </c>
    </row>
    <row r="19" spans="1:6" ht="19.5" customHeight="1">
      <c r="A19" s="1" t="s">
        <v>5</v>
      </c>
      <c r="C19" s="36">
        <v>-428</v>
      </c>
      <c r="D19" s="36">
        <v>-308</v>
      </c>
      <c r="E19" s="36">
        <v>-1315</v>
      </c>
      <c r="F19" s="36">
        <v>-1061</v>
      </c>
    </row>
    <row r="20" spans="1:6" ht="19.5" customHeight="1">
      <c r="A20" s="7" t="s">
        <v>123</v>
      </c>
      <c r="B20" s="7"/>
      <c r="C20" s="39">
        <v>37</v>
      </c>
      <c r="D20" s="39">
        <v>0</v>
      </c>
      <c r="E20" s="39">
        <v>32</v>
      </c>
      <c r="F20" s="39">
        <v>0</v>
      </c>
    </row>
    <row r="21" spans="1:6" s="9" customFormat="1" ht="19.5" customHeight="1">
      <c r="A21" s="2" t="s">
        <v>7</v>
      </c>
      <c r="B21" s="2"/>
      <c r="C21" s="36">
        <f>SUM(C17:C20)</f>
        <v>19336</v>
      </c>
      <c r="D21" s="36">
        <f>SUM(D17:D20)</f>
        <v>11213</v>
      </c>
      <c r="E21" s="36">
        <f>SUM(E17:E20)</f>
        <v>67675</v>
      </c>
      <c r="F21" s="36">
        <f>SUM(F17:F20)</f>
        <v>49521</v>
      </c>
    </row>
    <row r="22" spans="1:6" ht="19.5" customHeight="1">
      <c r="A22" s="7" t="s">
        <v>8</v>
      </c>
      <c r="B22" s="7"/>
      <c r="C22" s="39">
        <f>-2179+60</f>
        <v>-2119</v>
      </c>
      <c r="D22" s="39">
        <v>-1218</v>
      </c>
      <c r="E22" s="39">
        <v>-7385</v>
      </c>
      <c r="F22" s="39">
        <v>-6437</v>
      </c>
    </row>
    <row r="23" spans="1:6" s="9" customFormat="1" ht="19.5" customHeight="1">
      <c r="A23" s="2" t="s">
        <v>9</v>
      </c>
      <c r="B23" s="2"/>
      <c r="C23" s="36">
        <f>SUM(C21:C22)</f>
        <v>17217</v>
      </c>
      <c r="D23" s="36">
        <f>SUM(D21:D22)</f>
        <v>9995</v>
      </c>
      <c r="E23" s="36">
        <f>SUM(E21:E22)</f>
        <v>60290</v>
      </c>
      <c r="F23" s="36">
        <f>SUM(F21:F22)</f>
        <v>43084</v>
      </c>
    </row>
    <row r="24" spans="1:6" ht="19.5" customHeight="1">
      <c r="A24" s="5" t="s">
        <v>125</v>
      </c>
      <c r="B24" s="5"/>
      <c r="C24" s="38">
        <v>-9</v>
      </c>
      <c r="D24" s="38">
        <v>-6</v>
      </c>
      <c r="E24" s="38">
        <v>-33</v>
      </c>
      <c r="F24" s="38">
        <v>13</v>
      </c>
    </row>
    <row r="25" spans="1:6" ht="19.5" customHeight="1">
      <c r="A25" s="5" t="s">
        <v>40</v>
      </c>
      <c r="B25" s="5"/>
      <c r="C25" s="38"/>
      <c r="D25" s="38"/>
      <c r="E25" s="38"/>
      <c r="F25" s="38"/>
    </row>
    <row r="26" spans="1:6" ht="19.5" customHeight="1">
      <c r="A26" s="5"/>
      <c r="B26" s="5" t="s">
        <v>75</v>
      </c>
      <c r="C26" s="38">
        <v>0</v>
      </c>
      <c r="D26" s="38">
        <v>1284</v>
      </c>
      <c r="E26" s="38">
        <v>3865</v>
      </c>
      <c r="F26" s="38">
        <v>5156</v>
      </c>
    </row>
    <row r="27" spans="1:6" ht="19.5" customHeight="1">
      <c r="A27" s="5" t="s">
        <v>116</v>
      </c>
      <c r="B27" s="5"/>
      <c r="C27" s="38">
        <v>-7</v>
      </c>
      <c r="D27" s="38">
        <v>0</v>
      </c>
      <c r="E27" s="38">
        <v>-7</v>
      </c>
      <c r="F27" s="38">
        <v>0</v>
      </c>
    </row>
    <row r="28" spans="1:6" ht="19.5" customHeight="1">
      <c r="A28" s="5" t="s">
        <v>121</v>
      </c>
      <c r="B28" s="5"/>
      <c r="C28" s="38"/>
      <c r="D28" s="38"/>
      <c r="E28" s="38"/>
      <c r="F28" s="38"/>
    </row>
    <row r="29" spans="1:6" ht="19.5" customHeight="1">
      <c r="A29" s="5"/>
      <c r="B29" s="5" t="s">
        <v>122</v>
      </c>
      <c r="C29" s="38">
        <v>-2</v>
      </c>
      <c r="D29" s="38">
        <v>0</v>
      </c>
      <c r="E29" s="38">
        <v>-2</v>
      </c>
      <c r="F29" s="38">
        <v>0</v>
      </c>
    </row>
    <row r="30" spans="1:6" s="9" customFormat="1" ht="19.5" customHeight="1" thickBot="1">
      <c r="A30" s="51" t="s">
        <v>10</v>
      </c>
      <c r="B30" s="51"/>
      <c r="C30" s="41">
        <f>SUM(C23:C29)</f>
        <v>17199</v>
      </c>
      <c r="D30" s="41">
        <f>SUM(D23:D29)</f>
        <v>11273</v>
      </c>
      <c r="E30" s="41">
        <f>SUM(E23:E29)</f>
        <v>64113</v>
      </c>
      <c r="F30" s="41">
        <f>SUM(F23:F29)</f>
        <v>48253</v>
      </c>
    </row>
    <row r="31" spans="3:6" ht="19.5" customHeight="1" thickTop="1">
      <c r="C31" s="36"/>
      <c r="D31" s="36"/>
      <c r="E31" s="36"/>
      <c r="F31" s="36"/>
    </row>
    <row r="32" spans="1:6" ht="19.5" customHeight="1" thickBot="1">
      <c r="A32" s="52" t="s">
        <v>11</v>
      </c>
      <c r="B32" s="52"/>
      <c r="C32" s="42">
        <v>17.1</v>
      </c>
      <c r="D32" s="42">
        <v>11.27</v>
      </c>
      <c r="E32" s="42">
        <v>63.75</v>
      </c>
      <c r="F32" s="42">
        <v>48.25</v>
      </c>
    </row>
    <row r="33" spans="1:6" ht="19.5" customHeight="1" thickTop="1">
      <c r="A33" s="5"/>
      <c r="B33" s="5"/>
      <c r="C33" s="40"/>
      <c r="D33" s="40"/>
      <c r="E33" s="40"/>
      <c r="F33" s="40"/>
    </row>
    <row r="34" spans="1:6" ht="19.5" customHeight="1" thickBot="1">
      <c r="A34" s="52" t="s">
        <v>12</v>
      </c>
      <c r="B34" s="52"/>
      <c r="C34" s="42">
        <v>17.01</v>
      </c>
      <c r="D34" s="43">
        <v>11.27</v>
      </c>
      <c r="E34" s="43">
        <v>63.41</v>
      </c>
      <c r="F34" s="43">
        <v>48.23</v>
      </c>
    </row>
    <row r="35" spans="3:6" ht="13.5" thickTop="1">
      <c r="C35" s="35"/>
      <c r="D35" s="35"/>
      <c r="E35" s="35"/>
      <c r="F35" s="35"/>
    </row>
    <row r="36" spans="1:6" ht="24.75" customHeight="1">
      <c r="A36" s="61" t="s">
        <v>93</v>
      </c>
      <c r="B36" s="62"/>
      <c r="C36" s="62"/>
      <c r="D36" s="62"/>
      <c r="E36" s="62"/>
      <c r="F36" s="62"/>
    </row>
    <row r="37" spans="3:6" ht="12.75">
      <c r="C37" s="35"/>
      <c r="D37" s="35"/>
      <c r="E37" s="35"/>
      <c r="F37" s="35"/>
    </row>
    <row r="38" spans="1:6" ht="26.25" customHeight="1">
      <c r="A38" s="61" t="s">
        <v>96</v>
      </c>
      <c r="B38" s="62"/>
      <c r="C38" s="62"/>
      <c r="D38" s="62"/>
      <c r="E38" s="62"/>
      <c r="F38" s="62"/>
    </row>
    <row r="39" spans="3:6" ht="12.75">
      <c r="C39" s="35"/>
      <c r="D39" s="35"/>
      <c r="E39" s="35"/>
      <c r="F39" s="35"/>
    </row>
    <row r="40" spans="3:6" ht="12.75">
      <c r="C40" s="35"/>
      <c r="D40" s="35"/>
      <c r="E40" s="35"/>
      <c r="F40" s="35"/>
    </row>
    <row r="41" spans="3:6" ht="12.75">
      <c r="C41" s="35"/>
      <c r="D41" s="35"/>
      <c r="E41" s="35"/>
      <c r="F41" s="35"/>
    </row>
  </sheetData>
  <mergeCells count="6">
    <mergeCell ref="A38:F38"/>
    <mergeCell ref="A36:F36"/>
    <mergeCell ref="E6:F6"/>
    <mergeCell ref="E7:F7"/>
    <mergeCell ref="C6:D6"/>
    <mergeCell ref="C7:D7"/>
  </mergeCells>
  <printOptions/>
  <pageMargins left="0.75" right="0.25" top="1" bottom="1" header="0.5" footer="0.5"/>
  <pageSetup horizontalDpi="600" verticalDpi="600" orientation="portrait" paperSize="9" scale="95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9">
      <selection activeCell="C17" sqref="C17"/>
    </sheetView>
  </sheetViews>
  <sheetFormatPr defaultColWidth="9.140625" defaultRowHeight="12.75"/>
  <cols>
    <col min="1" max="1" width="2.00390625" style="1" customWidth="1"/>
    <col min="2" max="2" width="28.421875" style="1" customWidth="1"/>
    <col min="3" max="3" width="12.7109375" style="0" customWidth="1"/>
    <col min="4" max="7" width="13.7109375" style="0" customWidth="1"/>
  </cols>
  <sheetData>
    <row r="1" ht="15">
      <c r="A1" s="46" t="s">
        <v>84</v>
      </c>
    </row>
    <row r="2" ht="12.75">
      <c r="E2" s="2"/>
    </row>
    <row r="3" spans="1:2" ht="12.75">
      <c r="A3" s="2" t="s">
        <v>38</v>
      </c>
      <c r="B3" s="2"/>
    </row>
    <row r="4" ht="12.75">
      <c r="A4" s="1" t="s">
        <v>103</v>
      </c>
    </row>
    <row r="5" spans="1:7" ht="12.75">
      <c r="A5" s="7"/>
      <c r="B5" s="7"/>
      <c r="C5" s="14"/>
      <c r="D5" s="14"/>
      <c r="E5" s="14"/>
      <c r="F5" s="14"/>
      <c r="G5" s="14"/>
    </row>
    <row r="6" spans="1:7" s="9" customFormat="1" ht="12.75">
      <c r="A6" s="2"/>
      <c r="B6" s="2"/>
      <c r="C6" s="66" t="s">
        <v>41</v>
      </c>
      <c r="D6" s="67"/>
      <c r="E6" s="67"/>
      <c r="F6" s="45" t="s">
        <v>78</v>
      </c>
      <c r="G6" s="44"/>
    </row>
    <row r="7" spans="1:7" s="9" customFormat="1" ht="12.75">
      <c r="A7" s="2"/>
      <c r="B7" s="2"/>
      <c r="C7" s="33" t="s">
        <v>42</v>
      </c>
      <c r="D7" s="33" t="s">
        <v>42</v>
      </c>
      <c r="E7" s="33" t="s">
        <v>43</v>
      </c>
      <c r="F7" s="33" t="s">
        <v>49</v>
      </c>
      <c r="G7" s="33" t="s">
        <v>36</v>
      </c>
    </row>
    <row r="8" spans="1:7" s="9" customFormat="1" ht="12.75">
      <c r="A8" s="2"/>
      <c r="B8" s="2"/>
      <c r="C8" s="33" t="s">
        <v>85</v>
      </c>
      <c r="D8" s="33" t="s">
        <v>86</v>
      </c>
      <c r="E8" s="33" t="s">
        <v>44</v>
      </c>
      <c r="F8" s="33" t="s">
        <v>48</v>
      </c>
      <c r="G8" s="33"/>
    </row>
    <row r="9" spans="1:7" s="9" customFormat="1" ht="13.5" thickBot="1">
      <c r="A9" s="17"/>
      <c r="B9" s="17"/>
      <c r="C9" s="16" t="s">
        <v>2</v>
      </c>
      <c r="D9" s="16" t="s">
        <v>2</v>
      </c>
      <c r="E9" s="16" t="s">
        <v>2</v>
      </c>
      <c r="F9" s="16" t="s">
        <v>2</v>
      </c>
      <c r="G9" s="16" t="s">
        <v>2</v>
      </c>
    </row>
    <row r="11" spans="1:7" ht="12.75">
      <c r="A11" s="2" t="s">
        <v>35</v>
      </c>
      <c r="C11" s="10">
        <v>100000</v>
      </c>
      <c r="D11" s="10">
        <v>58810</v>
      </c>
      <c r="E11" s="10">
        <v>3861</v>
      </c>
      <c r="F11" s="10">
        <v>95537</v>
      </c>
      <c r="G11" s="10">
        <f>SUM(C11:F11)</f>
        <v>258208</v>
      </c>
    </row>
    <row r="12" spans="3:7" ht="12.75">
      <c r="C12" s="10"/>
      <c r="D12" s="10"/>
      <c r="E12" s="10"/>
      <c r="F12" s="10"/>
      <c r="G12" s="10"/>
    </row>
    <row r="13" spans="1:7" ht="12.75">
      <c r="A13" s="1" t="s">
        <v>115</v>
      </c>
      <c r="C13" s="10">
        <v>1617</v>
      </c>
      <c r="D13" s="10">
        <v>5662</v>
      </c>
      <c r="E13" s="10">
        <v>0</v>
      </c>
      <c r="F13" s="10">
        <v>0</v>
      </c>
      <c r="G13" s="10">
        <f>SUM(C13:F13)</f>
        <v>7279</v>
      </c>
    </row>
    <row r="14" spans="1:7" ht="12.75">
      <c r="A14" s="1" t="s">
        <v>116</v>
      </c>
      <c r="C14" s="10">
        <v>0</v>
      </c>
      <c r="D14" s="10">
        <v>0</v>
      </c>
      <c r="E14" s="10">
        <v>7</v>
      </c>
      <c r="F14" s="10">
        <v>0</v>
      </c>
      <c r="G14" s="10">
        <f>SUM(C14:F14)</f>
        <v>7</v>
      </c>
    </row>
    <row r="15" spans="1:7" ht="12.75">
      <c r="A15" s="1" t="s">
        <v>117</v>
      </c>
      <c r="C15" s="10"/>
      <c r="D15" s="10"/>
      <c r="E15" s="10"/>
      <c r="F15" s="10"/>
      <c r="G15" s="10"/>
    </row>
    <row r="16" spans="2:7" ht="12.75">
      <c r="B16" s="1" t="s">
        <v>118</v>
      </c>
      <c r="C16" s="10">
        <v>0</v>
      </c>
      <c r="D16" s="10">
        <v>0</v>
      </c>
      <c r="E16" s="10">
        <v>-3</v>
      </c>
      <c r="F16" s="10">
        <v>0</v>
      </c>
      <c r="G16" s="10">
        <f>SUM(C16:F16)</f>
        <v>-3</v>
      </c>
    </row>
    <row r="17" spans="1:7" ht="12.75">
      <c r="A17" s="1" t="s">
        <v>50</v>
      </c>
      <c r="C17" s="10"/>
      <c r="D17" s="10"/>
      <c r="E17" s="10"/>
      <c r="F17" s="10"/>
      <c r="G17" s="10"/>
    </row>
    <row r="18" spans="2:7" ht="12.75">
      <c r="B18" s="1" t="s">
        <v>106</v>
      </c>
      <c r="C18" s="10">
        <v>0</v>
      </c>
      <c r="D18" s="10">
        <v>0</v>
      </c>
      <c r="E18" s="10">
        <v>-3865</v>
      </c>
      <c r="F18" s="10">
        <v>0</v>
      </c>
      <c r="G18" s="10">
        <f>SUM(C18:F18)</f>
        <v>-3865</v>
      </c>
    </row>
    <row r="19" spans="1:7" ht="12.75">
      <c r="A19" s="1" t="s">
        <v>105</v>
      </c>
      <c r="C19" s="10">
        <v>0</v>
      </c>
      <c r="D19" s="10">
        <v>0</v>
      </c>
      <c r="E19" s="10">
        <v>0</v>
      </c>
      <c r="F19" s="10">
        <v>64113</v>
      </c>
      <c r="G19" s="10">
        <f>SUM(C19:F19)</f>
        <v>64113</v>
      </c>
    </row>
    <row r="20" spans="1:7" ht="12.75">
      <c r="A20" s="1" t="s">
        <v>34</v>
      </c>
      <c r="C20" s="10">
        <v>0</v>
      </c>
      <c r="D20" s="10">
        <v>0</v>
      </c>
      <c r="E20" s="10">
        <v>0</v>
      </c>
      <c r="F20" s="10">
        <v>-21734</v>
      </c>
      <c r="G20" s="10">
        <f>SUM(C20:F20)</f>
        <v>-21734</v>
      </c>
    </row>
    <row r="21" spans="3:7" ht="12.75">
      <c r="C21" s="10"/>
      <c r="D21" s="10"/>
      <c r="E21" s="10"/>
      <c r="F21" s="10"/>
      <c r="G21" s="10"/>
    </row>
    <row r="22" spans="1:7" ht="20.25" customHeight="1" thickBot="1">
      <c r="A22" s="34" t="s">
        <v>98</v>
      </c>
      <c r="B22" s="20"/>
      <c r="C22" s="31">
        <f>SUM(C11:C20)</f>
        <v>101617</v>
      </c>
      <c r="D22" s="31">
        <f>SUM(D11:D20)</f>
        <v>64472</v>
      </c>
      <c r="E22" s="31">
        <f>SUM(E11:E20)</f>
        <v>0</v>
      </c>
      <c r="F22" s="31">
        <f>SUM(F11:F20)</f>
        <v>137916</v>
      </c>
      <c r="G22" s="31">
        <f>SUM(G11:G20)</f>
        <v>304005</v>
      </c>
    </row>
    <row r="23" spans="3:7" ht="12.75">
      <c r="C23" s="10"/>
      <c r="D23" s="10"/>
      <c r="E23" s="10"/>
      <c r="F23" s="10"/>
      <c r="G23" s="10"/>
    </row>
    <row r="24" spans="3:7" ht="12" customHeight="1">
      <c r="C24" s="10"/>
      <c r="D24" s="10"/>
      <c r="E24" s="10"/>
      <c r="F24" s="10"/>
      <c r="G24" s="10"/>
    </row>
    <row r="25" spans="1:7" ht="12.75">
      <c r="A25" s="2" t="s">
        <v>51</v>
      </c>
      <c r="C25" s="10">
        <v>100000</v>
      </c>
      <c r="D25" s="10">
        <v>58810</v>
      </c>
      <c r="E25" s="10">
        <v>9017</v>
      </c>
      <c r="F25" s="10">
        <v>62284</v>
      </c>
      <c r="G25" s="10">
        <f>SUM(C25:F25)</f>
        <v>230111</v>
      </c>
    </row>
    <row r="26" spans="1:7" ht="12.75">
      <c r="A26" s="2"/>
      <c r="C26" s="10"/>
      <c r="D26" s="10"/>
      <c r="E26" s="10"/>
      <c r="F26" s="10"/>
      <c r="G26" s="10"/>
    </row>
    <row r="27" spans="1:7" ht="12.75">
      <c r="A27" s="1" t="s">
        <v>50</v>
      </c>
      <c r="C27" s="10"/>
      <c r="D27" s="10"/>
      <c r="E27" s="10"/>
      <c r="F27" s="10"/>
      <c r="G27" s="10"/>
    </row>
    <row r="28" spans="2:7" ht="12.75">
      <c r="B28" s="1" t="s">
        <v>106</v>
      </c>
      <c r="C28" s="10">
        <v>0</v>
      </c>
      <c r="D28" s="10">
        <v>0</v>
      </c>
      <c r="E28" s="10">
        <v>-5156</v>
      </c>
      <c r="F28" s="10">
        <v>0</v>
      </c>
      <c r="G28" s="10">
        <f>SUM(C28:F28)</f>
        <v>-5156</v>
      </c>
    </row>
    <row r="29" spans="1:7" ht="12.75">
      <c r="A29" s="1" t="s">
        <v>105</v>
      </c>
      <c r="C29" s="10">
        <v>0</v>
      </c>
      <c r="D29" s="10">
        <v>0</v>
      </c>
      <c r="E29" s="10">
        <v>0</v>
      </c>
      <c r="F29" s="10">
        <v>48253</v>
      </c>
      <c r="G29" s="10">
        <f>SUM(C29:F29)</f>
        <v>48253</v>
      </c>
    </row>
    <row r="30" spans="1:7" ht="12.75">
      <c r="A30" s="1" t="s">
        <v>34</v>
      </c>
      <c r="C30" s="10">
        <v>0</v>
      </c>
      <c r="D30" s="10">
        <v>0</v>
      </c>
      <c r="E30" s="10">
        <v>0</v>
      </c>
      <c r="F30" s="10">
        <v>-15000</v>
      </c>
      <c r="G30" s="10">
        <f>SUM(C30:F30)</f>
        <v>-15000</v>
      </c>
    </row>
    <row r="31" spans="3:7" ht="12.75">
      <c r="C31" s="10"/>
      <c r="D31" s="10"/>
      <c r="E31" s="10"/>
      <c r="F31" s="10"/>
      <c r="G31" s="10"/>
    </row>
    <row r="32" spans="1:7" ht="20.25" customHeight="1" thickBot="1">
      <c r="A32" s="34" t="s">
        <v>104</v>
      </c>
      <c r="B32" s="20"/>
      <c r="C32" s="31">
        <f>SUM(C25:C30)</f>
        <v>100000</v>
      </c>
      <c r="D32" s="31">
        <f>SUM(D25:D30)</f>
        <v>58810</v>
      </c>
      <c r="E32" s="31">
        <f>SUM(E25:E30)</f>
        <v>3861</v>
      </c>
      <c r="F32" s="31">
        <f>SUM(F25:F30)</f>
        <v>95537</v>
      </c>
      <c r="G32" s="31">
        <f>SUM(G25:G30)</f>
        <v>258208</v>
      </c>
    </row>
    <row r="34" spans="1:7" ht="24.75" customHeight="1">
      <c r="A34" s="61" t="s">
        <v>93</v>
      </c>
      <c r="B34" s="62"/>
      <c r="C34" s="62"/>
      <c r="D34" s="62"/>
      <c r="E34" s="62"/>
      <c r="F34" s="62"/>
      <c r="G34" s="62"/>
    </row>
    <row r="36" spans="1:7" ht="25.5" customHeight="1">
      <c r="A36" s="61" t="s">
        <v>95</v>
      </c>
      <c r="B36" s="62"/>
      <c r="C36" s="62"/>
      <c r="D36" s="62"/>
      <c r="E36" s="62"/>
      <c r="F36" s="62"/>
      <c r="G36" s="62"/>
    </row>
  </sheetData>
  <mergeCells count="3">
    <mergeCell ref="C6:E6"/>
    <mergeCell ref="A34:G34"/>
    <mergeCell ref="A36:G36"/>
  </mergeCells>
  <printOptions/>
  <pageMargins left="0.35" right="0" top="1" bottom="1" header="0.5" footer="0.5"/>
  <pageSetup horizontalDpi="600" verticalDpi="600" orientation="portrait" paperSize="9" r:id="rId2"/>
  <headerFooter alignWithMargins="0">
    <oddFooter>&amp;R3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selection activeCell="I19" sqref="I19"/>
    </sheetView>
  </sheetViews>
  <sheetFormatPr defaultColWidth="9.140625" defaultRowHeight="12.75"/>
  <cols>
    <col min="1" max="1" width="2.57421875" style="0" customWidth="1"/>
    <col min="2" max="2" width="48.421875" style="0" customWidth="1"/>
    <col min="3" max="3" width="11.00390625" style="0" customWidth="1"/>
    <col min="4" max="4" width="11.7109375" style="0" customWidth="1"/>
  </cols>
  <sheetData>
    <row r="1" ht="15.75">
      <c r="A1" s="57" t="s">
        <v>90</v>
      </c>
    </row>
    <row r="3" ht="12.75">
      <c r="A3" s="9" t="s">
        <v>30</v>
      </c>
    </row>
    <row r="4" ht="12.75">
      <c r="A4" s="35" t="s">
        <v>103</v>
      </c>
    </row>
    <row r="5" ht="10.5" customHeight="1"/>
    <row r="6" spans="4:6" ht="12.75">
      <c r="D6" s="23" t="s">
        <v>99</v>
      </c>
      <c r="F6" s="23" t="s">
        <v>22</v>
      </c>
    </row>
    <row r="7" spans="4:6" ht="12.75">
      <c r="D7" s="33" t="s">
        <v>2</v>
      </c>
      <c r="F7" s="33" t="s">
        <v>2</v>
      </c>
    </row>
    <row r="8" ht="10.5" customHeight="1"/>
    <row r="9" ht="12.75">
      <c r="A9" s="9" t="s">
        <v>52</v>
      </c>
    </row>
    <row r="10" ht="9.75" customHeight="1"/>
    <row r="11" spans="1:6" ht="12.75">
      <c r="A11" t="s">
        <v>66</v>
      </c>
      <c r="D11" s="10">
        <v>67675</v>
      </c>
      <c r="F11" s="10">
        <v>49521</v>
      </c>
    </row>
    <row r="12" spans="1:6" ht="12.75">
      <c r="A12" t="s">
        <v>53</v>
      </c>
      <c r="D12" s="10"/>
      <c r="F12" s="10"/>
    </row>
    <row r="13" spans="2:6" ht="12.75">
      <c r="B13" t="s">
        <v>120</v>
      </c>
      <c r="D13" s="10">
        <v>383</v>
      </c>
      <c r="F13" s="10">
        <v>0</v>
      </c>
    </row>
    <row r="14" spans="2:6" ht="12.75">
      <c r="B14" t="s">
        <v>119</v>
      </c>
      <c r="D14" s="10">
        <v>234</v>
      </c>
      <c r="F14" s="10">
        <v>0</v>
      </c>
    </row>
    <row r="15" spans="2:6" ht="12.75">
      <c r="B15" t="s">
        <v>54</v>
      </c>
      <c r="D15" s="10">
        <v>14364</v>
      </c>
      <c r="F15" s="10">
        <v>12733</v>
      </c>
    </row>
    <row r="16" spans="2:6" ht="12.75">
      <c r="B16" t="s">
        <v>108</v>
      </c>
      <c r="D16" s="10">
        <v>418</v>
      </c>
      <c r="F16" s="10">
        <v>-29</v>
      </c>
    </row>
    <row r="17" spans="2:6" ht="12.75">
      <c r="B17" t="s">
        <v>56</v>
      </c>
      <c r="D17" s="10">
        <v>1315</v>
      </c>
      <c r="F17" s="10">
        <v>1062</v>
      </c>
    </row>
    <row r="18" spans="2:6" ht="12.75">
      <c r="B18" t="s">
        <v>6</v>
      </c>
      <c r="D18" s="10">
        <v>-2387</v>
      </c>
      <c r="F18" s="10">
        <v>-3211</v>
      </c>
    </row>
    <row r="19" spans="2:6" ht="12.75">
      <c r="B19" t="s">
        <v>109</v>
      </c>
      <c r="D19" s="10">
        <v>1443</v>
      </c>
      <c r="F19" s="10">
        <v>0</v>
      </c>
    </row>
    <row r="20" spans="2:6" ht="12.75">
      <c r="B20" t="s">
        <v>55</v>
      </c>
      <c r="D20" s="53">
        <v>-261</v>
      </c>
      <c r="E20" s="6"/>
      <c r="F20" s="53">
        <v>-85</v>
      </c>
    </row>
    <row r="21" spans="2:6" ht="12.75">
      <c r="B21" t="s">
        <v>123</v>
      </c>
      <c r="D21" s="11">
        <v>-32</v>
      </c>
      <c r="F21" s="11">
        <v>0</v>
      </c>
    </row>
    <row r="22" spans="4:6" ht="9.75" customHeight="1">
      <c r="D22" s="10"/>
      <c r="F22" s="10"/>
    </row>
    <row r="23" spans="1:6" ht="12.75">
      <c r="A23" t="s">
        <v>57</v>
      </c>
      <c r="D23" s="10">
        <f>SUM(D11:D21)</f>
        <v>83152</v>
      </c>
      <c r="F23" s="10">
        <f>SUM(F11:F21)</f>
        <v>59991</v>
      </c>
    </row>
    <row r="24" spans="4:6" ht="9.75" customHeight="1">
      <c r="D24" s="10"/>
      <c r="F24" s="10"/>
    </row>
    <row r="25" spans="1:6" ht="12.75">
      <c r="A25" t="s">
        <v>79</v>
      </c>
      <c r="D25" s="10"/>
      <c r="F25" s="10"/>
    </row>
    <row r="26" spans="2:6" ht="12.75">
      <c r="B26" t="s">
        <v>19</v>
      </c>
      <c r="D26" s="10">
        <v>-6529</v>
      </c>
      <c r="F26" s="10">
        <v>6249</v>
      </c>
    </row>
    <row r="27" spans="2:6" ht="12.75">
      <c r="B27" t="s">
        <v>18</v>
      </c>
      <c r="D27" s="10">
        <v>-36635</v>
      </c>
      <c r="F27" s="10">
        <v>-6246</v>
      </c>
    </row>
    <row r="28" spans="2:6" ht="12.75">
      <c r="B28" t="s">
        <v>16</v>
      </c>
      <c r="D28" s="11">
        <v>2604</v>
      </c>
      <c r="F28" s="11">
        <v>-770</v>
      </c>
    </row>
    <row r="29" spans="4:6" ht="9.75" customHeight="1">
      <c r="D29" s="10"/>
      <c r="F29" s="10"/>
    </row>
    <row r="30" spans="1:6" ht="12.75">
      <c r="A30" t="s">
        <v>87</v>
      </c>
      <c r="D30" s="10">
        <f>SUM(D23:D29)</f>
        <v>42592</v>
      </c>
      <c r="F30" s="10">
        <f>SUM(F23:F29)</f>
        <v>59224</v>
      </c>
    </row>
    <row r="31" spans="4:6" ht="9.75" customHeight="1">
      <c r="D31" s="10"/>
      <c r="F31" s="10"/>
    </row>
    <row r="32" spans="1:6" ht="12.75">
      <c r="A32" t="s">
        <v>58</v>
      </c>
      <c r="D32" s="10">
        <v>-665</v>
      </c>
      <c r="F32" s="10">
        <v>-524</v>
      </c>
    </row>
    <row r="33" spans="1:6" ht="12.75">
      <c r="A33" t="s">
        <v>59</v>
      </c>
      <c r="D33" s="10">
        <v>-11408</v>
      </c>
      <c r="F33" s="10">
        <v>-11108</v>
      </c>
    </row>
    <row r="34" spans="4:6" ht="9.75" customHeight="1">
      <c r="D34" s="10"/>
      <c r="F34" s="10"/>
    </row>
    <row r="35" spans="1:6" ht="12.75">
      <c r="A35" t="s">
        <v>31</v>
      </c>
      <c r="D35" s="60">
        <f>SUM(D30:D34)</f>
        <v>30519</v>
      </c>
      <c r="F35" s="60">
        <f>SUM(F30:F34)</f>
        <v>47592</v>
      </c>
    </row>
    <row r="36" spans="4:6" ht="9.75" customHeight="1">
      <c r="D36" s="10"/>
      <c r="F36" s="10"/>
    </row>
    <row r="37" spans="1:6" ht="12.75">
      <c r="A37" s="9" t="s">
        <v>60</v>
      </c>
      <c r="D37" s="10"/>
      <c r="F37" s="10"/>
    </row>
    <row r="38" spans="4:6" ht="9.75" customHeight="1">
      <c r="D38" s="10"/>
      <c r="F38" s="10"/>
    </row>
    <row r="39" spans="2:6" ht="12.75">
      <c r="B39" t="s">
        <v>67</v>
      </c>
      <c r="D39" s="10">
        <v>-32643</v>
      </c>
      <c r="F39" s="10">
        <v>-24197</v>
      </c>
    </row>
    <row r="40" spans="2:6" ht="12.75">
      <c r="B40" t="s">
        <v>110</v>
      </c>
      <c r="D40" s="10">
        <v>-56</v>
      </c>
      <c r="F40" s="10">
        <v>-56</v>
      </c>
    </row>
    <row r="41" spans="2:6" ht="12.75">
      <c r="B41" t="s">
        <v>68</v>
      </c>
      <c r="D41" s="10">
        <v>93</v>
      </c>
      <c r="F41" s="10">
        <v>96</v>
      </c>
    </row>
    <row r="42" spans="2:6" ht="12.75">
      <c r="B42" t="s">
        <v>61</v>
      </c>
      <c r="D42" s="10">
        <v>-12769</v>
      </c>
      <c r="F42" s="10">
        <v>-7055</v>
      </c>
    </row>
    <row r="43" spans="2:6" ht="12.75">
      <c r="B43" t="s">
        <v>62</v>
      </c>
      <c r="D43" s="10">
        <v>2436</v>
      </c>
      <c r="F43" s="10">
        <v>3172</v>
      </c>
    </row>
    <row r="44" spans="2:6" ht="12.75">
      <c r="B44" t="s">
        <v>63</v>
      </c>
      <c r="D44" s="10">
        <v>261</v>
      </c>
      <c r="F44" s="10">
        <v>85</v>
      </c>
    </row>
    <row r="45" spans="2:6" ht="12.75">
      <c r="B45" t="s">
        <v>83</v>
      </c>
      <c r="D45" s="10">
        <v>-900</v>
      </c>
      <c r="F45" s="10">
        <v>0</v>
      </c>
    </row>
    <row r="46" spans="4:6" ht="9.75" customHeight="1">
      <c r="D46" s="10"/>
      <c r="F46" s="10"/>
    </row>
    <row r="47" spans="1:6" ht="12.75">
      <c r="A47" t="s">
        <v>32</v>
      </c>
      <c r="D47" s="60">
        <f>SUM(D37:D46)</f>
        <v>-43578</v>
      </c>
      <c r="F47" s="60">
        <f>SUM(F37:F46)</f>
        <v>-27955</v>
      </c>
    </row>
    <row r="48" spans="4:6" ht="9.75" customHeight="1">
      <c r="D48" s="10"/>
      <c r="F48" s="10"/>
    </row>
    <row r="49" spans="1:6" ht="12.75">
      <c r="A49" s="9" t="s">
        <v>64</v>
      </c>
      <c r="D49" s="10"/>
      <c r="F49" s="10"/>
    </row>
    <row r="50" spans="4:6" ht="9.75" customHeight="1">
      <c r="D50" s="10"/>
      <c r="F50" s="10"/>
    </row>
    <row r="51" spans="2:6" ht="12.75">
      <c r="B51" t="s">
        <v>112</v>
      </c>
      <c r="D51" s="10">
        <v>7279</v>
      </c>
      <c r="F51" s="10">
        <v>0</v>
      </c>
    </row>
    <row r="52" spans="2:6" ht="12.75">
      <c r="B52" t="s">
        <v>113</v>
      </c>
      <c r="D52" s="10">
        <v>0</v>
      </c>
      <c r="F52" s="10">
        <v>490</v>
      </c>
    </row>
    <row r="53" spans="2:6" ht="12.75">
      <c r="B53" t="s">
        <v>69</v>
      </c>
      <c r="D53" s="10">
        <v>10944</v>
      </c>
      <c r="F53" s="10">
        <v>4542</v>
      </c>
    </row>
    <row r="54" spans="2:6" ht="12.75">
      <c r="B54" t="s">
        <v>65</v>
      </c>
      <c r="D54" s="10">
        <v>-10759</v>
      </c>
      <c r="F54" s="10">
        <v>-20000</v>
      </c>
    </row>
    <row r="55" spans="2:6" ht="12.75">
      <c r="B55" t="s">
        <v>111</v>
      </c>
      <c r="D55" s="10">
        <v>-6521</v>
      </c>
      <c r="F55" s="10">
        <v>-7349</v>
      </c>
    </row>
    <row r="56" spans="2:6" ht="12.75">
      <c r="B56" t="s">
        <v>76</v>
      </c>
      <c r="D56" s="10">
        <v>-650</v>
      </c>
      <c r="F56" s="10">
        <v>-537</v>
      </c>
    </row>
    <row r="57" spans="4:6" ht="9.75" customHeight="1">
      <c r="D57" s="10"/>
      <c r="F57" s="10"/>
    </row>
    <row r="58" spans="1:6" ht="12.75">
      <c r="A58" t="s">
        <v>88</v>
      </c>
      <c r="D58" s="60">
        <f>SUM(D51:D57)</f>
        <v>293</v>
      </c>
      <c r="F58" s="60">
        <f>SUM(F51:F57)</f>
        <v>-22854</v>
      </c>
    </row>
    <row r="59" spans="4:6" ht="9.75" customHeight="1">
      <c r="D59" s="10"/>
      <c r="F59" s="10"/>
    </row>
    <row r="60" spans="1:6" ht="12.75">
      <c r="A60" s="9" t="s">
        <v>89</v>
      </c>
      <c r="D60" s="10">
        <f>+D58+D47+D35</f>
        <v>-12766</v>
      </c>
      <c r="F60" s="10">
        <f>+F58+F47+F35</f>
        <v>-3217</v>
      </c>
    </row>
    <row r="61" spans="4:6" ht="9.75" customHeight="1">
      <c r="D61" s="10"/>
      <c r="F61" s="10"/>
    </row>
    <row r="62" spans="1:6" ht="12.75">
      <c r="A62" s="9" t="s">
        <v>33</v>
      </c>
      <c r="D62" s="10">
        <v>99999</v>
      </c>
      <c r="F62" s="10">
        <v>103216</v>
      </c>
    </row>
    <row r="63" spans="1:6" ht="9.75" customHeight="1">
      <c r="A63" s="9"/>
      <c r="D63" s="10"/>
      <c r="F63" s="10"/>
    </row>
    <row r="64" spans="1:6" ht="13.5" thickBot="1">
      <c r="A64" s="9" t="s">
        <v>107</v>
      </c>
      <c r="D64" s="58">
        <f>SUM(D60:D63)</f>
        <v>87233</v>
      </c>
      <c r="F64" s="58">
        <f>SUM(F60:F63)</f>
        <v>99999</v>
      </c>
    </row>
    <row r="65" ht="13.5" customHeight="1" thickTop="1"/>
    <row r="66" spans="1:5" ht="13.5" customHeight="1" hidden="1">
      <c r="A66" s="62" t="s">
        <v>91</v>
      </c>
      <c r="B66" s="62"/>
      <c r="C66" s="62"/>
      <c r="D66" s="62"/>
      <c r="E66" s="59"/>
    </row>
    <row r="67" spans="1:5" ht="13.5" customHeight="1" hidden="1">
      <c r="A67" s="62" t="s">
        <v>92</v>
      </c>
      <c r="B67" s="62"/>
      <c r="C67" s="62"/>
      <c r="D67" s="62"/>
      <c r="E67" s="59"/>
    </row>
    <row r="68" ht="9.75" customHeight="1" hidden="1"/>
    <row r="69" spans="1:8" ht="24.75" customHeight="1">
      <c r="A69" s="61" t="s">
        <v>93</v>
      </c>
      <c r="B69" s="62"/>
      <c r="C69" s="62"/>
      <c r="D69" s="62"/>
      <c r="E69" s="59"/>
      <c r="F69" s="59"/>
      <c r="G69" s="59"/>
      <c r="H69" s="59"/>
    </row>
    <row r="71" spans="1:7" ht="24.75" customHeight="1">
      <c r="A71" s="61" t="s">
        <v>94</v>
      </c>
      <c r="B71" s="62"/>
      <c r="C71" s="62"/>
      <c r="D71" s="62"/>
      <c r="E71" s="59"/>
      <c r="F71" s="59"/>
      <c r="G71" s="59"/>
    </row>
  </sheetData>
  <mergeCells count="4">
    <mergeCell ref="A66:D66"/>
    <mergeCell ref="A69:D69"/>
    <mergeCell ref="A71:D71"/>
    <mergeCell ref="A67:D67"/>
  </mergeCells>
  <printOptions horizontalCentered="1" verticalCentered="1"/>
  <pageMargins left="0.25" right="0" top="0.4" bottom="0" header="0" footer="0.5"/>
  <pageSetup horizontalDpi="600" verticalDpi="600" orientation="portrait" paperSize="9" scale="95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Ernst &amp; Young</cp:lastModifiedBy>
  <cp:lastPrinted>2003-02-28T03:53:06Z</cp:lastPrinted>
  <dcterms:created xsi:type="dcterms:W3CDTF">1996-10-14T23:33:28Z</dcterms:created>
  <dcterms:modified xsi:type="dcterms:W3CDTF">2003-02-28T08:33:35Z</dcterms:modified>
  <cp:category/>
  <cp:version/>
  <cp:contentType/>
  <cp:contentStatus/>
</cp:coreProperties>
</file>